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C10" i="1"/>
  <c r="D10" i="1"/>
  <c r="E10" i="1"/>
  <c r="F10" i="1"/>
  <c r="G10" i="1"/>
  <c r="H10" i="1"/>
  <c r="I10" i="1"/>
  <c r="J10" i="1"/>
  <c r="K10" i="1"/>
  <c r="L10" i="1"/>
  <c r="M10" i="1"/>
  <c r="C11" i="1"/>
  <c r="D11" i="1"/>
  <c r="E11" i="1"/>
  <c r="F11" i="1"/>
  <c r="G11" i="1"/>
  <c r="H11" i="1"/>
  <c r="I11" i="1"/>
  <c r="J11" i="1"/>
  <c r="K11" i="1"/>
  <c r="L11" i="1"/>
  <c r="M11" i="1"/>
  <c r="C12" i="1"/>
  <c r="D12" i="1"/>
  <c r="E12" i="1"/>
  <c r="F12" i="1"/>
  <c r="G12" i="1"/>
  <c r="H12" i="1"/>
  <c r="I12" i="1"/>
  <c r="J12" i="1"/>
  <c r="K12" i="1"/>
  <c r="L12" i="1"/>
  <c r="M12" i="1"/>
  <c r="C13" i="1"/>
  <c r="D13" i="1"/>
  <c r="E13" i="1"/>
  <c r="F13" i="1"/>
  <c r="G13" i="1"/>
  <c r="H13" i="1"/>
  <c r="I13" i="1"/>
  <c r="J13" i="1"/>
  <c r="K13" i="1"/>
  <c r="L13" i="1"/>
  <c r="M13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I15" i="1"/>
  <c r="J15" i="1"/>
  <c r="K15" i="1"/>
  <c r="L15" i="1"/>
  <c r="M15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<sst xmlns="http://schemas.openxmlformats.org/spreadsheetml/2006/main" count="23" uniqueCount="23">
  <si>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r>
      <rPr>
        <b/>
        <sz val="8"/>
        <color rgb="FF000000"/>
        <rFont val="Arial"/>
      </rPr>
      <t>Maximum Annual Income Amounts for each Sliding Fee Percentage Category (except for 0% discount)</t>
    </r>
  </si>
  <si>
    <r>
      <rPr>
        <sz val="6"/>
        <color rgb="FF000000"/>
        <rFont val="Arial"/>
      </rPr>
      <t>Poverty Level</t>
    </r>
  </si>
  <si>
    <r>
      <rPr>
        <sz val="6"/>
        <color rgb="FF000000"/>
        <rFont val="Arial"/>
      </rPr>
      <t>Family Size</t>
    </r>
  </si>
  <si>
    <r>
      <rPr>
        <sz val="6"/>
        <color rgb="FF000000"/>
        <rFont val="Arial"/>
      </rPr>
      <t>Discount 100%</t>
    </r>
  </si>
  <si>
    <r>
      <rPr>
        <sz val="6"/>
        <color rgb="FF000000"/>
        <rFont val="Arial"/>
      </rPr>
      <t>Discount 90%</t>
    </r>
  </si>
  <si>
    <r>
      <rPr>
        <sz val="6"/>
        <color rgb="FF000000"/>
        <rFont val="Arial"/>
      </rPr>
      <t>Discount 80%</t>
    </r>
  </si>
  <si>
    <r>
      <rPr>
        <sz val="6"/>
        <color rgb="FF000000"/>
        <rFont val="Arial"/>
      </rPr>
      <t>Discount 70%</t>
    </r>
  </si>
  <si>
    <r>
      <rPr>
        <sz val="6"/>
        <color rgb="FF000000"/>
        <rFont val="Arial"/>
      </rPr>
      <t>Discount 60%</t>
    </r>
  </si>
  <si>
    <r>
      <rPr>
        <sz val="6"/>
        <color rgb="FF000000"/>
        <rFont val="Arial"/>
      </rPr>
      <t>Discount 50%</t>
    </r>
  </si>
  <si>
    <r>
      <rPr>
        <sz val="6"/>
        <color rgb="FF000000"/>
        <rFont val="Arial"/>
      </rPr>
      <t>Discount 40%</t>
    </r>
  </si>
  <si>
    <r>
      <rPr>
        <sz val="6"/>
        <color rgb="FF000000"/>
        <rFont val="Arial"/>
      </rPr>
      <t>Discount 30%</t>
    </r>
  </si>
  <si>
    <r>
      <rPr>
        <sz val="6"/>
        <color rgb="FF000000"/>
        <rFont val="Arial"/>
      </rPr>
      <t>Discount 20%</t>
    </r>
  </si>
  <si>
    <r>
      <rPr>
        <sz val="6"/>
        <color rgb="FF000000"/>
        <rFont val="Arial"/>
      </rPr>
      <t>Discount 15%</t>
    </r>
  </si>
  <si>
    <r>
      <rPr>
        <sz val="6"/>
        <color rgb="FF000000"/>
        <rFont val="Arial"/>
      </rPr>
      <t>Discount 10%</t>
    </r>
  </si>
  <si>
    <r>
      <rPr>
        <sz val="6"/>
        <color rgb="FF000000"/>
        <rFont val="Arial"/>
      </rPr>
      <t>Discount 0%</t>
    </r>
  </si>
  <si>
    <r>
      <rPr>
        <u/>
        <sz val="10"/>
        <color rgb="FF0000FF"/>
        <rFont val="Arial"/>
      </rPr>
      <t>Columbia</t>
    </r>
    <r>
      <rPr>
        <sz val="10"/>
        <color rgb="FF000000"/>
        <rFont val="Arial"/>
      </rPr>
      <t>. Please note that there are separate guidelines for Alaska and Hawaii, and that the thresholds</t>
    </r>
  </si>
  <si>
    <r>
      <rPr>
        <sz val="10"/>
        <color rgb="FF000000"/>
        <rFont val="Arial"/>
      </rPr>
      <t>would differ for sites in those two states. Sites in Puerto Rico and other outlying jurisdictions would use</t>
    </r>
  </si>
  <si>
    <r>
      <rPr>
        <sz val="10"/>
        <color rgb="FF000000"/>
        <rFont val="Arial"/>
      </rPr>
      <t>the above guidelines.</t>
    </r>
  </si>
  <si>
    <t>Mountain Communities Healthcare District Clinics</t>
  </si>
  <si>
    <t>&gt;400%</t>
  </si>
  <si>
    <t>The 2023 Federal Poverty Guideline Increases by $5,140 for each additional person.</t>
  </si>
  <si>
    <r>
      <t xml:space="preserve">*Based on the 2023 </t>
    </r>
    <r>
      <rPr>
        <u/>
        <sz val="10"/>
        <color rgb="FF0000FF"/>
        <rFont val="Arial"/>
      </rPr>
      <t>Federal Poverty Guidelines (FPG) for the 48 contiguous states and the District of</t>
    </r>
  </si>
  <si>
    <t>Sliding Scale Fee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</si>
</sst>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_);\([$$-409]#,##0\)"/>
  </numFmts>
  <fonts count="9" x14ac:knownFonts="1">
    <font>
      <sz val="10"/>
      <name val="Arial"/>
    </font>
    <font>
      <b/>
      <sz val="8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b/>
      <sz val="10"/>
      <name val="Arial"/>
      <family val="2"/>
    </font>
    <font>
      <b/>
      <sz val="11"/>
      <name val="Arial"/>
      <family val="2"/>
    </font>
    <font>
      <sz val="6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F2DD"/>
      </patternFill>
    </fill>
    <fill>
      <patternFill patternType="solid">
        <fgColor rgb="FF8DB3E2"/>
      </patternFill>
    </fill>
    <fill>
      <patternFill patternType="solid">
        <fgColor rgb="FFDBE5F1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vertical="top"/>
    </xf>
    <xf numFmtId="0" fontId="2" fillId="4" borderId="3" xfId="0" applyFont="1" applyFill="1" applyBorder="1" applyAlignment="1">
      <alignment horizontal="left" vertical="center" wrapText="1" indent="1"/>
    </xf>
    <xf numFmtId="9" fontId="2" fillId="4" borderId="4" xfId="0" applyNumberFormat="1" applyFont="1" applyFill="1" applyBorder="1" applyAlignment="1">
      <alignment horizontal="left" vertical="top" indent="1"/>
    </xf>
    <xf numFmtId="9" fontId="2" fillId="4" borderId="5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top" inden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5" fillId="0" borderId="0" xfId="0" applyFont="1"/>
    <xf numFmtId="0" fontId="6" fillId="0" borderId="1" xfId="0" applyFont="1" applyBorder="1" applyAlignment="1">
      <alignment vertical="top"/>
    </xf>
    <xf numFmtId="0" fontId="7" fillId="4" borderId="6" xfId="0" applyFont="1" applyFill="1" applyBorder="1" applyAlignment="1">
      <alignment horizontal="right" vertical="top"/>
    </xf>
    <xf numFmtId="164" fontId="2" fillId="2" borderId="14" xfId="0" applyNumberFormat="1" applyFont="1" applyFill="1" applyBorder="1" applyAlignment="1">
      <alignment horizontal="right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200" zoomScaleNormal="200" workbookViewId="0">
      <selection activeCell="G2" sqref="G2"/>
    </sheetView>
  </sheetViews>
  <sheetFormatPr defaultRowHeight="12.75" x14ac:dyDescent="0.2"/>
  <cols>
    <col min="1" max="1" width="10.85546875"/>
    <col min="2" max="2" width="6.85546875"/>
    <col min="3" max="5" width="6.42578125"/>
    <col min="6" max="8" width="7.28515625"/>
    <col min="9" max="9" width="6.85546875" customWidth="1"/>
    <col min="10" max="11" width="7.28515625"/>
    <col min="12" max="12" width="8.85546875"/>
    <col min="13" max="13" width="7.7109375"/>
  </cols>
  <sheetData>
    <row r="1" spans="1:13" ht="15" x14ac:dyDescent="0.2">
      <c r="A1" s="16" t="s">
        <v>18</v>
      </c>
    </row>
    <row r="2" spans="1:13" x14ac:dyDescent="0.2">
      <c r="A2" s="15" t="s">
        <v>22</v>
      </c>
    </row>
    <row r="3" spans="1:13" x14ac:dyDescent="0.2">
      <c r="A3" s="15"/>
    </row>
    <row r="4" spans="1:13" x14ac:dyDescent="0.2">
      <c r="A4" s="1" t="s">
        <v>0</v>
      </c>
    </row>
    <row r="6" spans="1:13" x14ac:dyDescent="0.2">
      <c r="A6" s="2" t="s">
        <v>1</v>
      </c>
      <c r="B6" s="3">
        <v>1</v>
      </c>
      <c r="C6" s="3">
        <v>1.25</v>
      </c>
      <c r="D6" s="3">
        <v>1.5</v>
      </c>
      <c r="E6" s="3">
        <v>1.75</v>
      </c>
      <c r="F6" s="4">
        <v>2</v>
      </c>
      <c r="G6" s="4">
        <v>2.25</v>
      </c>
      <c r="H6" s="4">
        <v>2.5</v>
      </c>
      <c r="I6" s="4">
        <v>2.75</v>
      </c>
      <c r="J6" s="4">
        <v>3</v>
      </c>
      <c r="K6" s="4">
        <v>3.25</v>
      </c>
      <c r="L6" s="4">
        <v>3.75</v>
      </c>
      <c r="M6" s="17" t="s">
        <v>19</v>
      </c>
    </row>
    <row r="7" spans="1:13" ht="16.5" x14ac:dyDescent="0.2">
      <c r="A7" s="5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</row>
    <row r="8" spans="1:13" x14ac:dyDescent="0.2">
      <c r="A8" s="8">
        <v>1</v>
      </c>
      <c r="B8" s="9">
        <v>14580</v>
      </c>
      <c r="C8" s="10">
        <f>B8*1.25</f>
        <v>18225</v>
      </c>
      <c r="D8" s="10">
        <f>B8*1.5</f>
        <v>21870</v>
      </c>
      <c r="E8" s="10">
        <f>B8*1.75</f>
        <v>25515</v>
      </c>
      <c r="F8" s="11">
        <f>B8*2</f>
        <v>29160</v>
      </c>
      <c r="G8" s="11">
        <f>B8*2.25</f>
        <v>32805</v>
      </c>
      <c r="H8" s="11">
        <f>B8*2.5</f>
        <v>36450</v>
      </c>
      <c r="I8" s="11">
        <f>B8*2.75</f>
        <v>40095</v>
      </c>
      <c r="J8" s="11">
        <f>B8*3</f>
        <v>43740</v>
      </c>
      <c r="K8" s="11">
        <f>B8*3.25</f>
        <v>47385</v>
      </c>
      <c r="L8" s="11">
        <f>B8*3.75</f>
        <v>54675</v>
      </c>
      <c r="M8" s="18">
        <f>B8*4</f>
        <v>58320</v>
      </c>
    </row>
    <row r="9" spans="1:13" x14ac:dyDescent="0.2">
      <c r="A9" s="12">
        <v>2</v>
      </c>
      <c r="B9" s="9">
        <v>19720</v>
      </c>
      <c r="C9" s="10">
        <f t="shared" ref="C9:C15" si="0">B9*1.25</f>
        <v>24650</v>
      </c>
      <c r="D9" s="10">
        <f t="shared" ref="D9:D15" si="1">B9*1.5</f>
        <v>29580</v>
      </c>
      <c r="E9" s="10">
        <f t="shared" ref="E9:E15" si="2">B9*1.75</f>
        <v>34510</v>
      </c>
      <c r="F9" s="11">
        <f t="shared" ref="F9:F15" si="3">B9*2</f>
        <v>39440</v>
      </c>
      <c r="G9" s="11">
        <f t="shared" ref="G9:G15" si="4">B9*2.25</f>
        <v>44370</v>
      </c>
      <c r="H9" s="11">
        <f t="shared" ref="H9:H15" si="5">B9*2.5</f>
        <v>49300</v>
      </c>
      <c r="I9" s="11">
        <f t="shared" ref="I9:I15" si="6">B9*2.75</f>
        <v>54230</v>
      </c>
      <c r="J9" s="11">
        <f t="shared" ref="J9:J15" si="7">B9*3</f>
        <v>59160</v>
      </c>
      <c r="K9" s="11">
        <f t="shared" ref="K9:K15" si="8">B9*3.25</f>
        <v>64090</v>
      </c>
      <c r="L9" s="11">
        <f t="shared" ref="L9:L15" si="9">B9*3.75</f>
        <v>73950</v>
      </c>
      <c r="M9" s="18">
        <f t="shared" ref="M9:M15" si="10">B9*4</f>
        <v>78880</v>
      </c>
    </row>
    <row r="10" spans="1:13" x14ac:dyDescent="0.2">
      <c r="A10" s="12">
        <v>3</v>
      </c>
      <c r="B10" s="9">
        <v>24860</v>
      </c>
      <c r="C10" s="10">
        <f t="shared" si="0"/>
        <v>31075</v>
      </c>
      <c r="D10" s="10">
        <f t="shared" si="1"/>
        <v>37290</v>
      </c>
      <c r="E10" s="10">
        <f t="shared" si="2"/>
        <v>43505</v>
      </c>
      <c r="F10" s="11">
        <f t="shared" si="3"/>
        <v>49720</v>
      </c>
      <c r="G10" s="11">
        <f t="shared" si="4"/>
        <v>55935</v>
      </c>
      <c r="H10" s="11">
        <f t="shared" si="5"/>
        <v>62150</v>
      </c>
      <c r="I10" s="11">
        <f t="shared" si="6"/>
        <v>68365</v>
      </c>
      <c r="J10" s="11">
        <f t="shared" si="7"/>
        <v>74580</v>
      </c>
      <c r="K10" s="11">
        <f t="shared" si="8"/>
        <v>80795</v>
      </c>
      <c r="L10" s="11">
        <f t="shared" si="9"/>
        <v>93225</v>
      </c>
      <c r="M10" s="18">
        <f t="shared" si="10"/>
        <v>99440</v>
      </c>
    </row>
    <row r="11" spans="1:13" x14ac:dyDescent="0.2">
      <c r="A11" s="12">
        <v>4</v>
      </c>
      <c r="B11" s="9">
        <v>30000</v>
      </c>
      <c r="C11" s="10">
        <f t="shared" si="0"/>
        <v>37500</v>
      </c>
      <c r="D11" s="10">
        <f t="shared" si="1"/>
        <v>45000</v>
      </c>
      <c r="E11" s="10">
        <f t="shared" si="2"/>
        <v>52500</v>
      </c>
      <c r="F11" s="11">
        <f t="shared" si="3"/>
        <v>60000</v>
      </c>
      <c r="G11" s="11">
        <f t="shared" si="4"/>
        <v>67500</v>
      </c>
      <c r="H11" s="11">
        <f t="shared" si="5"/>
        <v>75000</v>
      </c>
      <c r="I11" s="11">
        <f t="shared" si="6"/>
        <v>82500</v>
      </c>
      <c r="J11" s="11">
        <f t="shared" si="7"/>
        <v>90000</v>
      </c>
      <c r="K11" s="11">
        <f t="shared" si="8"/>
        <v>97500</v>
      </c>
      <c r="L11" s="11">
        <f t="shared" si="9"/>
        <v>112500</v>
      </c>
      <c r="M11" s="18">
        <f t="shared" si="10"/>
        <v>120000</v>
      </c>
    </row>
    <row r="12" spans="1:13" x14ac:dyDescent="0.2">
      <c r="A12" s="12">
        <v>5</v>
      </c>
      <c r="B12" s="9">
        <v>35140</v>
      </c>
      <c r="C12" s="10">
        <f t="shared" si="0"/>
        <v>43925</v>
      </c>
      <c r="D12" s="10">
        <f t="shared" si="1"/>
        <v>52710</v>
      </c>
      <c r="E12" s="10">
        <f t="shared" si="2"/>
        <v>61495</v>
      </c>
      <c r="F12" s="11">
        <f t="shared" si="3"/>
        <v>70280</v>
      </c>
      <c r="G12" s="11">
        <f t="shared" si="4"/>
        <v>79065</v>
      </c>
      <c r="H12" s="11">
        <f t="shared" si="5"/>
        <v>87850</v>
      </c>
      <c r="I12" s="11">
        <f t="shared" si="6"/>
        <v>96635</v>
      </c>
      <c r="J12" s="11">
        <f t="shared" si="7"/>
        <v>105420</v>
      </c>
      <c r="K12" s="11">
        <f t="shared" si="8"/>
        <v>114205</v>
      </c>
      <c r="L12" s="11">
        <f t="shared" si="9"/>
        <v>131775</v>
      </c>
      <c r="M12" s="18">
        <f t="shared" si="10"/>
        <v>140560</v>
      </c>
    </row>
    <row r="13" spans="1:13" x14ac:dyDescent="0.2">
      <c r="A13" s="12">
        <v>6</v>
      </c>
      <c r="B13" s="9">
        <v>40280</v>
      </c>
      <c r="C13" s="10">
        <f t="shared" si="0"/>
        <v>50350</v>
      </c>
      <c r="D13" s="10">
        <f t="shared" si="1"/>
        <v>60420</v>
      </c>
      <c r="E13" s="10">
        <f t="shared" si="2"/>
        <v>70490</v>
      </c>
      <c r="F13" s="11">
        <f t="shared" si="3"/>
        <v>80560</v>
      </c>
      <c r="G13" s="11">
        <f t="shared" si="4"/>
        <v>90630</v>
      </c>
      <c r="H13" s="11">
        <f t="shared" si="5"/>
        <v>100700</v>
      </c>
      <c r="I13" s="11">
        <f t="shared" si="6"/>
        <v>110770</v>
      </c>
      <c r="J13" s="11">
        <f t="shared" si="7"/>
        <v>120840</v>
      </c>
      <c r="K13" s="11">
        <f t="shared" si="8"/>
        <v>130910</v>
      </c>
      <c r="L13" s="11">
        <f t="shared" si="9"/>
        <v>151050</v>
      </c>
      <c r="M13" s="18">
        <f t="shared" si="10"/>
        <v>161120</v>
      </c>
    </row>
    <row r="14" spans="1:13" x14ac:dyDescent="0.2">
      <c r="A14" s="12">
        <v>7</v>
      </c>
      <c r="B14" s="9">
        <v>45420</v>
      </c>
      <c r="C14" s="10">
        <f t="shared" si="0"/>
        <v>56775</v>
      </c>
      <c r="D14" s="10">
        <f t="shared" si="1"/>
        <v>68130</v>
      </c>
      <c r="E14" s="10">
        <f t="shared" si="2"/>
        <v>79485</v>
      </c>
      <c r="F14" s="11">
        <f t="shared" si="3"/>
        <v>90840</v>
      </c>
      <c r="G14" s="11">
        <f t="shared" si="4"/>
        <v>102195</v>
      </c>
      <c r="H14" s="11">
        <f t="shared" si="5"/>
        <v>113550</v>
      </c>
      <c r="I14" s="11">
        <f t="shared" si="6"/>
        <v>124905</v>
      </c>
      <c r="J14" s="11">
        <f t="shared" si="7"/>
        <v>136260</v>
      </c>
      <c r="K14" s="11">
        <f t="shared" si="8"/>
        <v>147615</v>
      </c>
      <c r="L14" s="11">
        <f t="shared" si="9"/>
        <v>170325</v>
      </c>
      <c r="M14" s="18">
        <f t="shared" si="10"/>
        <v>181680</v>
      </c>
    </row>
    <row r="15" spans="1:13" x14ac:dyDescent="0.2">
      <c r="A15" s="12">
        <v>8</v>
      </c>
      <c r="B15" s="9">
        <v>50560</v>
      </c>
      <c r="C15" s="10">
        <f t="shared" si="0"/>
        <v>63200</v>
      </c>
      <c r="D15" s="10">
        <f t="shared" si="1"/>
        <v>75840</v>
      </c>
      <c r="E15" s="10">
        <f t="shared" si="2"/>
        <v>88480</v>
      </c>
      <c r="F15" s="11">
        <f t="shared" si="3"/>
        <v>101120</v>
      </c>
      <c r="G15" s="11">
        <f t="shared" si="4"/>
        <v>113760</v>
      </c>
      <c r="H15" s="11">
        <f t="shared" si="5"/>
        <v>126400</v>
      </c>
      <c r="I15" s="11">
        <f t="shared" si="6"/>
        <v>139040</v>
      </c>
      <c r="J15" s="11">
        <f t="shared" si="7"/>
        <v>151680</v>
      </c>
      <c r="K15" s="11">
        <f t="shared" si="8"/>
        <v>164320</v>
      </c>
      <c r="L15" s="11">
        <f t="shared" si="9"/>
        <v>189600</v>
      </c>
      <c r="M15" s="18">
        <f t="shared" si="10"/>
        <v>202240</v>
      </c>
    </row>
    <row r="17" spans="1:1" x14ac:dyDescent="0.2">
      <c r="A17" s="19" t="s">
        <v>20</v>
      </c>
    </row>
    <row r="19" spans="1:1" x14ac:dyDescent="0.2">
      <c r="A19" s="13" t="s">
        <v>21</v>
      </c>
    </row>
    <row r="20" spans="1:1" x14ac:dyDescent="0.2">
      <c r="A20" s="14" t="s">
        <v>15</v>
      </c>
    </row>
    <row r="21" spans="1:1" x14ac:dyDescent="0.2">
      <c r="A21" s="13" t="s">
        <v>16</v>
      </c>
    </row>
    <row r="22" spans="1:1" x14ac:dyDescent="0.2">
      <c r="A22" s="13" t="s">
        <v>17</v>
      </c>
    </row>
  </sheetData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Health Service Corps Site Reference Guide</dc:title>
  <dc:creator>HRSA</dc:creator>
  <cp:keywords>Application and Recertification Process; On-site and Off-site Services; Sliding Fee; NHSC Site</cp:keywords>
  <cp:lastModifiedBy>Kelly Simpson</cp:lastModifiedBy>
  <cp:lastPrinted>2022-12-21T21:35:04Z</cp:lastPrinted>
  <dcterms:created xsi:type="dcterms:W3CDTF">2022-12-19T03:52:23Z</dcterms:created>
  <dcterms:modified xsi:type="dcterms:W3CDTF">2023-01-22T19:30:08Z</dcterms:modified>
</cp:coreProperties>
</file>